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trong\Documents\Teaching\2018 Spring Math 316\Other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I17" i="1"/>
  <c r="D9" i="1"/>
  <c r="E9" i="1"/>
  <c r="C9" i="1"/>
  <c r="E8" i="1" l="1"/>
  <c r="D8" i="1"/>
  <c r="C8" i="1"/>
  <c r="F7" i="1"/>
  <c r="F6" i="1"/>
  <c r="F5" i="1"/>
  <c r="F4" i="1"/>
  <c r="F3" i="1"/>
  <c r="F8" i="1" l="1"/>
  <c r="I3" i="1" l="1"/>
  <c r="H3" i="1"/>
  <c r="I13" i="1"/>
  <c r="K13" i="1" s="1"/>
  <c r="I4" i="1"/>
  <c r="J5" i="1"/>
  <c r="H7" i="1"/>
  <c r="J3" i="1"/>
  <c r="I11" i="1"/>
  <c r="K11" i="1" s="1"/>
  <c r="J4" i="1"/>
  <c r="H6" i="1"/>
  <c r="I7" i="1"/>
  <c r="I5" i="1"/>
  <c r="H4" i="1"/>
  <c r="H5" i="1"/>
  <c r="I6" i="1"/>
  <c r="J7" i="1"/>
  <c r="J6" i="1"/>
  <c r="I8" i="1" l="1"/>
  <c r="I15" i="1" s="1"/>
  <c r="K15" i="1"/>
  <c r="M11" i="1" s="1"/>
</calcChain>
</file>

<file path=xl/sharedStrings.xml><?xml version="1.0" encoding="utf-8"?>
<sst xmlns="http://schemas.openxmlformats.org/spreadsheetml/2006/main" count="16" uniqueCount="14">
  <si>
    <t>Block</t>
  </si>
  <si>
    <t>High acid</t>
  </si>
  <si>
    <t>Low acid</t>
  </si>
  <si>
    <t>Control</t>
  </si>
  <si>
    <t>Treatment mean</t>
  </si>
  <si>
    <t>mean</t>
  </si>
  <si>
    <t>SS(total) =</t>
  </si>
  <si>
    <t>SS(between treatments) =</t>
  </si>
  <si>
    <t>SS(between blocks) =</t>
  </si>
  <si>
    <t>SS(within treatments) =</t>
  </si>
  <si>
    <t>MS =</t>
  </si>
  <si>
    <t xml:space="preserve">MS = </t>
  </si>
  <si>
    <t>F =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</si>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</sst>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workbookViewId="0">
      <selection activeCell="J21" sqref="J21"/>
    </sheetView>
  </sheetViews>
  <sheetFormatPr defaultColWidth="8.7109375" defaultRowHeight="15" x14ac:dyDescent="0.25"/>
  <cols>
    <col min="1" max="2" width="8.7109375" style="2"/>
    <col min="3" max="6" width="8.85546875" style="2" customWidth="1"/>
    <col min="7" max="7" width="3" style="2" customWidth="1"/>
    <col min="8" max="10" width="8.5703125" style="2" customWidth="1"/>
    <col min="11" max="16384" width="8.7109375" style="2"/>
  </cols>
  <sheetData>
    <row r="1" spans="2:13" x14ac:dyDescent="0.25">
      <c r="F1" s="7" t="s">
        <v>0</v>
      </c>
    </row>
    <row r="2" spans="2:13" x14ac:dyDescent="0.25">
      <c r="B2" s="2" t="s">
        <v>0</v>
      </c>
      <c r="C2" s="2" t="s">
        <v>1</v>
      </c>
      <c r="D2" s="2" t="s">
        <v>2</v>
      </c>
      <c r="E2" s="2" t="s">
        <v>3</v>
      </c>
      <c r="F2" s="7" t="s">
        <v>5</v>
      </c>
    </row>
    <row r="3" spans="2:13" x14ac:dyDescent="0.25">
      <c r="B3" s="2">
        <v>1</v>
      </c>
      <c r="C3" s="3">
        <v>1.3</v>
      </c>
      <c r="D3" s="3">
        <v>1.78</v>
      </c>
      <c r="E3" s="3">
        <v>2.67</v>
      </c>
      <c r="F3" s="12">
        <f t="shared" ref="F3:F8" si="0">AVERAGE(C3:E3)</f>
        <v>1.9166666666666667</v>
      </c>
      <c r="H3" s="13">
        <f>(C3-$F$8)^2</f>
        <v>9.4044444444445522E-4</v>
      </c>
      <c r="I3" s="13">
        <f>(D3-$F$8)^2</f>
        <v>0.26078044444444459</v>
      </c>
      <c r="J3" s="13">
        <f t="shared" ref="J3" si="1">(E3-$F$8)^2</f>
        <v>1.9618671111111112</v>
      </c>
    </row>
    <row r="4" spans="2:13" x14ac:dyDescent="0.25">
      <c r="B4" s="2">
        <v>2</v>
      </c>
      <c r="C4" s="3">
        <v>1.1499999999999999</v>
      </c>
      <c r="D4" s="3">
        <v>1.25</v>
      </c>
      <c r="E4" s="3">
        <v>2.25</v>
      </c>
      <c r="F4" s="12">
        <f t="shared" si="0"/>
        <v>1.55</v>
      </c>
      <c r="H4" s="13">
        <f t="shared" ref="H4:H7" si="2">(C4-$F$8)^2</f>
        <v>1.4240444444444434E-2</v>
      </c>
      <c r="I4" s="13">
        <f t="shared" ref="I4:I7" si="3">(D4-$F$8)^2</f>
        <v>3.7377777777777274E-4</v>
      </c>
      <c r="J4" s="13">
        <f t="shared" ref="J4:J7" si="4">(E4-$F$8)^2</f>
        <v>0.9617071111111114</v>
      </c>
    </row>
    <row r="5" spans="2:13" x14ac:dyDescent="0.25">
      <c r="B5" s="2">
        <v>3</v>
      </c>
      <c r="C5" s="3">
        <v>0.5</v>
      </c>
      <c r="D5" s="3">
        <v>1.27</v>
      </c>
      <c r="E5" s="3">
        <v>1.46</v>
      </c>
      <c r="F5" s="12">
        <f t="shared" si="0"/>
        <v>1.0766666666666667</v>
      </c>
      <c r="H5" s="13">
        <f t="shared" si="2"/>
        <v>0.59187377777777761</v>
      </c>
      <c r="I5" s="13">
        <f t="shared" si="3"/>
        <v>4.4444444444464259E-7</v>
      </c>
      <c r="J5" s="13">
        <f t="shared" si="4"/>
        <v>3.6353777777777811E-2</v>
      </c>
    </row>
    <row r="6" spans="2:13" x14ac:dyDescent="0.25">
      <c r="B6" s="2">
        <v>4</v>
      </c>
      <c r="C6" s="3">
        <v>0.3</v>
      </c>
      <c r="D6" s="3">
        <v>0.55000000000000004</v>
      </c>
      <c r="E6" s="3">
        <v>1.66</v>
      </c>
      <c r="F6" s="12">
        <f t="shared" si="0"/>
        <v>0.83666666666666656</v>
      </c>
      <c r="H6" s="13">
        <f t="shared" si="2"/>
        <v>0.93960711111111073</v>
      </c>
      <c r="I6" s="13">
        <f t="shared" si="3"/>
        <v>0.51744044444444415</v>
      </c>
      <c r="J6" s="13">
        <f t="shared" si="4"/>
        <v>0.15262044444444448</v>
      </c>
    </row>
    <row r="7" spans="2:13" x14ac:dyDescent="0.25">
      <c r="B7" s="2">
        <v>5</v>
      </c>
      <c r="C7" s="3">
        <v>1.3</v>
      </c>
      <c r="D7" s="3">
        <v>0.8</v>
      </c>
      <c r="E7" s="11">
        <v>0.8</v>
      </c>
      <c r="F7" s="12">
        <f t="shared" si="0"/>
        <v>0.96666666666666679</v>
      </c>
      <c r="H7" s="13">
        <f t="shared" si="2"/>
        <v>9.4044444444445522E-4</v>
      </c>
      <c r="I7" s="13">
        <f t="shared" si="3"/>
        <v>0.22027377777777762</v>
      </c>
      <c r="J7" s="13">
        <f t="shared" si="4"/>
        <v>0.22027377777777762</v>
      </c>
    </row>
    <row r="8" spans="2:13" x14ac:dyDescent="0.25">
      <c r="B8" s="4" t="s">
        <v>4</v>
      </c>
      <c r="C8" s="12">
        <f>AVERAGE(C3:C7)</f>
        <v>0.90999999999999992</v>
      </c>
      <c r="D8" s="12">
        <f>AVERAGE(D3:D7)</f>
        <v>1.1300000000000001</v>
      </c>
      <c r="E8" s="12">
        <f>AVERAGE(E3:E7)</f>
        <v>1.768</v>
      </c>
      <c r="F8" s="12">
        <f t="shared" si="0"/>
        <v>1.2693333333333332</v>
      </c>
      <c r="H8" s="5" t="s">
        <v>6</v>
      </c>
      <c r="I8" s="10">
        <f>SUM(H3:J7)</f>
        <v>5.8792933333333348</v>
      </c>
      <c r="J8" s="10"/>
    </row>
    <row r="9" spans="2:13" x14ac:dyDescent="0.25">
      <c r="B9" s="4" t="s">
        <v>13</v>
      </c>
      <c r="C9" s="12">
        <f>_xlfn.VAR.S(C3:C7)</f>
        <v>0.22550000000000026</v>
      </c>
      <c r="D9" s="12">
        <f t="shared" ref="D9:E9" si="5">_xlfn.VAR.S(D3:D7)</f>
        <v>0.22544999999999993</v>
      </c>
      <c r="E9" s="12">
        <f t="shared" si="5"/>
        <v>0.52237000000000045</v>
      </c>
      <c r="F9" s="12"/>
      <c r="H9" s="14"/>
      <c r="I9" s="15"/>
      <c r="J9" s="15"/>
    </row>
    <row r="10" spans="2:13" x14ac:dyDescent="0.25">
      <c r="B10" s="4"/>
      <c r="C10" s="6"/>
      <c r="D10" s="6"/>
      <c r="E10" s="6"/>
      <c r="F10" s="6"/>
    </row>
    <row r="11" spans="2:13" x14ac:dyDescent="0.25">
      <c r="H11" s="1" t="s">
        <v>7</v>
      </c>
      <c r="I11" s="8">
        <f>5*(C8-F8)^2+5*(D8-F8)^2+5*(E8-F8)^2</f>
        <v>1.9860133333333336</v>
      </c>
      <c r="J11" s="1" t="s">
        <v>10</v>
      </c>
      <c r="K11" s="8">
        <f>I11/2</f>
        <v>0.99300666666666682</v>
      </c>
      <c r="L11" s="1" t="s">
        <v>12</v>
      </c>
      <c r="M11" s="3">
        <f>K11/K15</f>
        <v>5.470910159406448</v>
      </c>
    </row>
    <row r="12" spans="2:13" x14ac:dyDescent="0.25">
      <c r="I12" s="8"/>
      <c r="J12" s="1"/>
    </row>
    <row r="13" spans="2:13" x14ac:dyDescent="0.25">
      <c r="H13" s="1" t="s">
        <v>8</v>
      </c>
      <c r="I13" s="9">
        <f>3*(F3-F8)^2+3*(F4-F8)^2+3*(F5-F8)^2+3*(F6-F8)^2+3*(F7-F8)^2</f>
        <v>2.4412266666666671</v>
      </c>
      <c r="J13" s="1" t="s">
        <v>10</v>
      </c>
      <c r="K13" s="8">
        <f>I13/4</f>
        <v>0.61030666666666678</v>
      </c>
    </row>
    <row r="14" spans="2:13" x14ac:dyDescent="0.25">
      <c r="I14" s="8"/>
      <c r="J14" s="1"/>
    </row>
    <row r="15" spans="2:13" x14ac:dyDescent="0.25">
      <c r="H15" s="1" t="s">
        <v>9</v>
      </c>
      <c r="I15" s="8">
        <f>I8-I11-I13</f>
        <v>1.4520533333333341</v>
      </c>
      <c r="J15" s="1" t="s">
        <v>11</v>
      </c>
      <c r="K15" s="8">
        <f>I15/8</f>
        <v>0.18150666666666676</v>
      </c>
    </row>
    <row r="17" spans="3:9" x14ac:dyDescent="0.25">
      <c r="I17" s="8">
        <f>SUM(I13:I15)</f>
        <v>3.8932800000000012</v>
      </c>
    </row>
    <row r="20" spans="3:9" x14ac:dyDescent="0.25">
      <c r="C20" s="2">
        <f>4*SUM(C9:E9)</f>
        <v>3.8932800000000025</v>
      </c>
      <c r="D20" s="2">
        <f>C20/12</f>
        <v>0.32444000000000023</v>
      </c>
      <c r="E20" s="2">
        <f>K11/D20</f>
        <v>3.0606789134097712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Strong</dc:creator>
  <cp:lastModifiedBy>Strong, David</cp:lastModifiedBy>
  <dcterms:created xsi:type="dcterms:W3CDTF">2016-04-05T00:58:32Z</dcterms:created>
  <dcterms:modified xsi:type="dcterms:W3CDTF">2018-04-05T15:42:55Z</dcterms:modified>
</cp:coreProperties>
</file>