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trong\Documents\Teaching\2018 Spring Math 316\Other\"/>
    </mc:Choice>
  </mc:AlternateContent>
  <bookViews>
    <workbookView xWindow="0" yWindow="0" windowWidth="192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B17" i="1"/>
  <c r="J4" i="1" l="1"/>
  <c r="F16" i="1"/>
  <c r="F17" i="1" s="1"/>
  <c r="E16" i="1"/>
  <c r="D16" i="1"/>
  <c r="C16" i="1"/>
  <c r="B16" i="1"/>
  <c r="F15" i="1"/>
  <c r="E15" i="1"/>
  <c r="D15" i="1"/>
  <c r="C15" i="1"/>
  <c r="B15" i="1"/>
  <c r="P4" i="1" l="1"/>
  <c r="O5" i="1"/>
  <c r="N6" i="1"/>
  <c r="M7" i="1"/>
  <c r="Q7" i="1"/>
  <c r="P8" i="1"/>
  <c r="O9" i="1"/>
  <c r="N10" i="1"/>
  <c r="M11" i="1"/>
  <c r="Q11" i="1"/>
  <c r="P12" i="1"/>
  <c r="O13" i="1"/>
  <c r="N14" i="1"/>
  <c r="N3" i="1"/>
  <c r="M3" i="1"/>
  <c r="M4" i="1"/>
  <c r="Q4" i="1"/>
  <c r="P5" i="1"/>
  <c r="O6" i="1"/>
  <c r="N7" i="1"/>
  <c r="M8" i="1"/>
  <c r="Q8" i="1"/>
  <c r="P9" i="1"/>
  <c r="O10" i="1"/>
  <c r="N11" i="1"/>
  <c r="M12" i="1"/>
  <c r="Q12" i="1"/>
  <c r="P13" i="1"/>
  <c r="O14" i="1"/>
  <c r="O3" i="1"/>
  <c r="N4" i="1"/>
  <c r="M5" i="1"/>
  <c r="Q5" i="1"/>
  <c r="P6" i="1"/>
  <c r="O7" i="1"/>
  <c r="N8" i="1"/>
  <c r="M9" i="1"/>
  <c r="Q9" i="1"/>
  <c r="P10" i="1"/>
  <c r="O11" i="1"/>
  <c r="N12" i="1"/>
  <c r="M13" i="1"/>
  <c r="Q13" i="1"/>
  <c r="P14" i="1"/>
  <c r="P3" i="1"/>
  <c r="Q3" i="1"/>
  <c r="O4" i="1"/>
  <c r="N5" i="1"/>
  <c r="M6" i="1"/>
  <c r="Q6" i="1"/>
  <c r="P7" i="1"/>
  <c r="O8" i="1"/>
  <c r="N9" i="1"/>
  <c r="M10" i="1"/>
  <c r="Q10" i="1"/>
  <c r="P11" i="1"/>
  <c r="O12" i="1"/>
  <c r="N13" i="1"/>
  <c r="M14" i="1"/>
  <c r="Q14" i="1"/>
  <c r="J5" i="1"/>
  <c r="J9" i="1" s="1"/>
  <c r="J6" i="1"/>
  <c r="M16" i="1" l="1"/>
  <c r="J10" i="1"/>
  <c r="K10" i="1" s="1"/>
  <c r="K9" i="1"/>
  <c r="J11" i="1" l="1"/>
  <c r="K13" i="1"/>
</calcChain>
</file>

<file path=xl/sharedStrings.xml><?xml version="1.0" encoding="utf-8"?>
<sst xmlns="http://schemas.openxmlformats.org/spreadsheetml/2006/main" count="17" uniqueCount="17">
  <si>
    <t>Mean</t>
  </si>
  <si>
    <t>StDev</t>
  </si>
  <si>
    <t>n</t>
  </si>
  <si>
    <t>grand mean =</t>
  </si>
  <si>
    <t>MS(between) =</t>
  </si>
  <si>
    <t>Source</t>
  </si>
  <si>
    <t>df</t>
  </si>
  <si>
    <t>SS</t>
  </si>
  <si>
    <t>MS</t>
  </si>
  <si>
    <t>Between</t>
  </si>
  <si>
    <t>Within</t>
  </si>
  <si>
    <t>Total</t>
  </si>
  <si>
    <t>F =</t>
  </si>
  <si>
    <t>Total Sum of Squares =</t>
  </si>
  <si>
    <t>Differences squared of all data from grand mean</t>
  </si>
  <si>
    <t>Var</t>
  </si>
  <si>
    <r>
      <t>MS(within) = s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vertAlign val="subscript"/>
        <sz val="14"/>
        <color theme="1"/>
        <rFont val="Calibri"/>
        <family val="2"/>
        <scheme val="minor"/>
      </rPr>
      <t>pooled</t>
    </r>
    <r>
      <rPr>
        <b/>
        <sz val="14"/>
        <color theme="1"/>
        <rFont val="Calibri"/>
        <family val="2"/>
        <scheme val="minor"/>
      </rPr>
      <t xml:space="preserve"> 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</si>
</sst>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="85" zoomScaleNormal="85" workbookViewId="0">
      <selection activeCell="P17" sqref="P17"/>
    </sheetView>
  </sheetViews>
  <sheetFormatPr defaultRowHeight="19.5" customHeight="1" x14ac:dyDescent="0.3"/>
  <cols>
    <col min="1" max="1" width="9.140625" style="1"/>
    <col min="2" max="6" width="8.42578125" style="1" customWidth="1"/>
    <col min="7" max="7" width="9.85546875" style="1" customWidth="1"/>
    <col min="8" max="8" width="11.7109375" style="1" customWidth="1"/>
    <col min="9" max="9" width="9.140625" style="1"/>
    <col min="10" max="10" width="9.7109375" style="1" bestFit="1" customWidth="1"/>
    <col min="11" max="11" width="8.85546875" style="1" bestFit="1" customWidth="1"/>
    <col min="12" max="12" width="6.5703125" style="1" customWidth="1"/>
    <col min="13" max="17" width="10.42578125" style="1" customWidth="1"/>
    <col min="18" max="16384" width="9.140625" style="1"/>
  </cols>
  <sheetData>
    <row r="1" spans="1:17" ht="19.5" customHeight="1" x14ac:dyDescent="0.3">
      <c r="M1" s="1" t="s">
        <v>14</v>
      </c>
    </row>
    <row r="3" spans="1:17" ht="19.5" customHeight="1" x14ac:dyDescent="0.3">
      <c r="A3" s="2"/>
      <c r="B3" s="3">
        <v>16.5</v>
      </c>
      <c r="C3" s="4">
        <v>11</v>
      </c>
      <c r="D3" s="4">
        <v>8.5</v>
      </c>
      <c r="E3" s="4">
        <v>16</v>
      </c>
      <c r="F3" s="4">
        <v>13</v>
      </c>
      <c r="M3" s="5">
        <f>(B3-$J$4)^2</f>
        <v>30.341736111111107</v>
      </c>
      <c r="N3" s="5">
        <f t="shared" ref="N3:Q3" si="0">(C3-$J$4)^2</f>
        <v>6.9444444444436543E-5</v>
      </c>
      <c r="O3" s="5">
        <f t="shared" si="0"/>
        <v>6.2084027777777804</v>
      </c>
      <c r="P3" s="5">
        <f t="shared" si="0"/>
        <v>25.083402777777774</v>
      </c>
      <c r="Q3" s="5">
        <f t="shared" si="0"/>
        <v>4.0334027777777761</v>
      </c>
    </row>
    <row r="4" spans="1:17" ht="19.5" customHeight="1" x14ac:dyDescent="0.3">
      <c r="A4" s="2"/>
      <c r="B4" s="3">
        <v>15</v>
      </c>
      <c r="C4" s="4">
        <v>15</v>
      </c>
      <c r="D4" s="4">
        <v>13</v>
      </c>
      <c r="E4" s="4">
        <v>14.5</v>
      </c>
      <c r="F4" s="4">
        <v>10.5</v>
      </c>
      <c r="H4" s="6"/>
      <c r="I4" s="7" t="s">
        <v>3</v>
      </c>
      <c r="J4" s="8">
        <f>SUM(B3:F14)/60</f>
        <v>10.991666666666667</v>
      </c>
      <c r="K4" s="9"/>
      <c r="M4" s="5">
        <f t="shared" ref="M4:M14" si="1">(B4-$J$4)^2</f>
        <v>16.066736111111108</v>
      </c>
      <c r="N4" s="5">
        <f t="shared" ref="N4:N14" si="2">(C4-$J$4)^2</f>
        <v>16.066736111111108</v>
      </c>
      <c r="O4" s="5">
        <f t="shared" ref="O4:O14" si="3">(D4-$J$4)^2</f>
        <v>4.0334027777777761</v>
      </c>
      <c r="P4" s="5">
        <f t="shared" ref="P4:P14" si="4">(E4-$J$4)^2</f>
        <v>12.308402777777774</v>
      </c>
      <c r="Q4" s="5">
        <f t="shared" ref="Q4:Q14" si="5">(F4-$J$4)^2</f>
        <v>0.24173611111111157</v>
      </c>
    </row>
    <row r="5" spans="1:17" ht="19.5" customHeight="1" x14ac:dyDescent="0.3">
      <c r="A5" s="2"/>
      <c r="B5" s="3">
        <v>11.5</v>
      </c>
      <c r="C5" s="4">
        <v>9</v>
      </c>
      <c r="D5" s="4">
        <v>12</v>
      </c>
      <c r="E5" s="4">
        <v>15</v>
      </c>
      <c r="F5" s="4">
        <v>11</v>
      </c>
      <c r="H5" s="6"/>
      <c r="I5" s="7" t="s">
        <v>4</v>
      </c>
      <c r="J5" s="8">
        <f>(12*(B15-J4)^2+12*(C15-J4)^2+12*(D15-J4)^2+12*(E15-J4)^2+12*(F15-J4)^2)/(5-1)</f>
        <v>13.077083333333329</v>
      </c>
      <c r="K5" s="9"/>
      <c r="M5" s="5">
        <f t="shared" si="1"/>
        <v>0.25840277777777731</v>
      </c>
      <c r="N5" s="5">
        <f t="shared" si="2"/>
        <v>3.9667361111111128</v>
      </c>
      <c r="O5" s="5">
        <f t="shared" si="3"/>
        <v>1.0167361111111102</v>
      </c>
      <c r="P5" s="5">
        <f t="shared" si="4"/>
        <v>16.066736111111108</v>
      </c>
      <c r="Q5" s="5">
        <f t="shared" si="5"/>
        <v>6.9444444444436543E-5</v>
      </c>
    </row>
    <row r="6" spans="1:17" ht="19.5" customHeight="1" x14ac:dyDescent="0.35">
      <c r="B6" s="4">
        <v>12</v>
      </c>
      <c r="C6" s="4">
        <v>9</v>
      </c>
      <c r="D6" s="4">
        <v>10</v>
      </c>
      <c r="E6" s="4">
        <v>9</v>
      </c>
      <c r="F6" s="4">
        <v>10</v>
      </c>
      <c r="H6" s="6"/>
      <c r="I6" s="7" t="s">
        <v>16</v>
      </c>
      <c r="J6" s="8">
        <f>(B16^2+C16^2+D16^2+E16^2+F16^2)/5</f>
        <v>7.9443181818181854</v>
      </c>
      <c r="K6" s="9"/>
      <c r="M6" s="5">
        <f t="shared" si="1"/>
        <v>1.0167361111111102</v>
      </c>
      <c r="N6" s="5">
        <f t="shared" si="2"/>
        <v>3.9667361111111128</v>
      </c>
      <c r="O6" s="5">
        <f t="shared" si="3"/>
        <v>0.98340277777777874</v>
      </c>
      <c r="P6" s="5">
        <f t="shared" si="4"/>
        <v>3.9667361111111128</v>
      </c>
      <c r="Q6" s="5">
        <f t="shared" si="5"/>
        <v>0.98340277777777874</v>
      </c>
    </row>
    <row r="7" spans="1:17" ht="19.5" customHeight="1" x14ac:dyDescent="0.3">
      <c r="B7" s="4">
        <v>12.5</v>
      </c>
      <c r="C7" s="4">
        <v>11.5</v>
      </c>
      <c r="D7" s="4">
        <v>12.5</v>
      </c>
      <c r="E7" s="4">
        <v>10.5</v>
      </c>
      <c r="F7" s="4">
        <v>14</v>
      </c>
      <c r="H7" s="6"/>
      <c r="I7" s="6"/>
      <c r="J7" s="6"/>
      <c r="K7" s="6"/>
      <c r="M7" s="5">
        <f t="shared" si="1"/>
        <v>2.2750694444444428</v>
      </c>
      <c r="N7" s="5">
        <f t="shared" si="2"/>
        <v>0.25840277777777731</v>
      </c>
      <c r="O7" s="5">
        <f t="shared" si="3"/>
        <v>2.2750694444444428</v>
      </c>
      <c r="P7" s="5">
        <f t="shared" si="4"/>
        <v>0.24173611111111157</v>
      </c>
      <c r="Q7" s="5">
        <f t="shared" si="5"/>
        <v>9.0500694444444409</v>
      </c>
    </row>
    <row r="8" spans="1:17" ht="19.5" customHeight="1" x14ac:dyDescent="0.3">
      <c r="B8" s="4">
        <v>9</v>
      </c>
      <c r="C8" s="4">
        <v>11</v>
      </c>
      <c r="D8" s="4">
        <v>8.5</v>
      </c>
      <c r="E8" s="4">
        <v>14</v>
      </c>
      <c r="F8" s="4">
        <v>12</v>
      </c>
      <c r="H8" s="10" t="s">
        <v>5</v>
      </c>
      <c r="I8" s="10" t="s">
        <v>6</v>
      </c>
      <c r="J8" s="10" t="s">
        <v>7</v>
      </c>
      <c r="K8" s="10" t="s">
        <v>8</v>
      </c>
      <c r="M8" s="5">
        <f t="shared" si="1"/>
        <v>3.9667361111111128</v>
      </c>
      <c r="N8" s="5">
        <f t="shared" si="2"/>
        <v>6.9444444444436543E-5</v>
      </c>
      <c r="O8" s="5">
        <f t="shared" si="3"/>
        <v>6.2084027777777804</v>
      </c>
      <c r="P8" s="5">
        <f t="shared" si="4"/>
        <v>9.0500694444444409</v>
      </c>
      <c r="Q8" s="5">
        <f t="shared" si="5"/>
        <v>1.0167361111111102</v>
      </c>
    </row>
    <row r="9" spans="1:17" ht="19.5" customHeight="1" x14ac:dyDescent="0.3">
      <c r="B9" s="4">
        <v>16</v>
      </c>
      <c r="C9" s="4">
        <v>9</v>
      </c>
      <c r="D9" s="4">
        <v>9.5</v>
      </c>
      <c r="E9" s="4">
        <v>12.5</v>
      </c>
      <c r="F9" s="4">
        <v>11</v>
      </c>
      <c r="H9" s="11" t="s">
        <v>9</v>
      </c>
      <c r="I9" s="12">
        <v>4</v>
      </c>
      <c r="J9" s="8">
        <f>J5*4</f>
        <v>52.308333333333316</v>
      </c>
      <c r="K9" s="8">
        <f>J9/I9</f>
        <v>13.077083333333329</v>
      </c>
      <c r="M9" s="5">
        <f t="shared" si="1"/>
        <v>25.083402777777774</v>
      </c>
      <c r="N9" s="5">
        <f t="shared" si="2"/>
        <v>3.9667361111111128</v>
      </c>
      <c r="O9" s="5">
        <f t="shared" si="3"/>
        <v>2.2250694444444457</v>
      </c>
      <c r="P9" s="5">
        <f t="shared" si="4"/>
        <v>2.2750694444444428</v>
      </c>
      <c r="Q9" s="5">
        <f t="shared" si="5"/>
        <v>6.9444444444436543E-5</v>
      </c>
    </row>
    <row r="10" spans="1:17" ht="19.5" customHeight="1" x14ac:dyDescent="0.3">
      <c r="B10" s="4">
        <v>6.5</v>
      </c>
      <c r="C10" s="4">
        <v>10</v>
      </c>
      <c r="D10" s="4">
        <v>7</v>
      </c>
      <c r="E10" s="4">
        <v>9</v>
      </c>
      <c r="F10" s="4">
        <v>9.5</v>
      </c>
      <c r="H10" s="11" t="s">
        <v>10</v>
      </c>
      <c r="I10" s="12">
        <v>55</v>
      </c>
      <c r="J10" s="8">
        <f>J6*I10</f>
        <v>436.93750000000017</v>
      </c>
      <c r="K10" s="8">
        <f>J10/55</f>
        <v>7.9443181818181845</v>
      </c>
      <c r="M10" s="5">
        <f t="shared" si="1"/>
        <v>20.17506944444445</v>
      </c>
      <c r="N10" s="5">
        <f t="shared" si="2"/>
        <v>0.98340277777777874</v>
      </c>
      <c r="O10" s="5">
        <f t="shared" si="3"/>
        <v>15.933402777777781</v>
      </c>
      <c r="P10" s="5">
        <f t="shared" si="4"/>
        <v>3.9667361111111128</v>
      </c>
      <c r="Q10" s="5">
        <f t="shared" si="5"/>
        <v>2.2250694444444457</v>
      </c>
    </row>
    <row r="11" spans="1:17" ht="19.5" customHeight="1" x14ac:dyDescent="0.3">
      <c r="B11" s="4">
        <v>8</v>
      </c>
      <c r="C11" s="4">
        <v>9</v>
      </c>
      <c r="D11" s="4">
        <v>10.5</v>
      </c>
      <c r="E11" s="4">
        <v>9</v>
      </c>
      <c r="F11" s="4">
        <v>18.5</v>
      </c>
      <c r="H11" s="6" t="s">
        <v>11</v>
      </c>
      <c r="I11" s="12">
        <v>59</v>
      </c>
      <c r="J11" s="8">
        <f>SUM(J9:J10)</f>
        <v>489.24583333333351</v>
      </c>
      <c r="K11" s="13"/>
      <c r="M11" s="5">
        <f t="shared" si="1"/>
        <v>8.9500694444444466</v>
      </c>
      <c r="N11" s="5">
        <f t="shared" si="2"/>
        <v>3.9667361111111128</v>
      </c>
      <c r="O11" s="5">
        <f t="shared" si="3"/>
        <v>0.24173611111111157</v>
      </c>
      <c r="P11" s="5">
        <f t="shared" si="4"/>
        <v>3.9667361111111128</v>
      </c>
      <c r="Q11" s="5">
        <f t="shared" si="5"/>
        <v>56.375069444444435</v>
      </c>
    </row>
    <row r="12" spans="1:17" ht="19.5" customHeight="1" x14ac:dyDescent="0.3">
      <c r="B12" s="4">
        <v>14.5</v>
      </c>
      <c r="C12" s="4">
        <v>8</v>
      </c>
      <c r="D12" s="4">
        <v>10.5</v>
      </c>
      <c r="E12" s="4">
        <v>9</v>
      </c>
      <c r="F12" s="4">
        <v>17</v>
      </c>
      <c r="H12" s="6"/>
      <c r="I12" s="6"/>
      <c r="J12" s="6"/>
      <c r="K12" s="6"/>
      <c r="M12" s="5">
        <f t="shared" si="1"/>
        <v>12.308402777777774</v>
      </c>
      <c r="N12" s="5">
        <f t="shared" si="2"/>
        <v>8.9500694444444466</v>
      </c>
      <c r="O12" s="5">
        <f t="shared" si="3"/>
        <v>0.24173611111111157</v>
      </c>
      <c r="P12" s="5">
        <f t="shared" si="4"/>
        <v>3.9667361111111128</v>
      </c>
      <c r="Q12" s="5">
        <f t="shared" si="5"/>
        <v>36.100069444444436</v>
      </c>
    </row>
    <row r="13" spans="1:17" ht="19.5" customHeight="1" x14ac:dyDescent="0.3">
      <c r="B13" s="4">
        <v>7</v>
      </c>
      <c r="C13" s="4">
        <v>8</v>
      </c>
      <c r="D13" s="4">
        <v>13</v>
      </c>
      <c r="E13" s="4">
        <v>6.5</v>
      </c>
      <c r="F13" s="4">
        <v>10</v>
      </c>
      <c r="H13" s="6"/>
      <c r="I13" s="6"/>
      <c r="J13" s="7" t="s">
        <v>12</v>
      </c>
      <c r="K13" s="6">
        <f>K9/K10</f>
        <v>1.6460925952415</v>
      </c>
      <c r="M13" s="5">
        <f t="shared" si="1"/>
        <v>15.933402777777781</v>
      </c>
      <c r="N13" s="5">
        <f t="shared" si="2"/>
        <v>8.9500694444444466</v>
      </c>
      <c r="O13" s="5">
        <f t="shared" si="3"/>
        <v>4.0334027777777761</v>
      </c>
      <c r="P13" s="5">
        <f t="shared" si="4"/>
        <v>20.17506944444445</v>
      </c>
      <c r="Q13" s="5">
        <f t="shared" si="5"/>
        <v>0.98340277777777874</v>
      </c>
    </row>
    <row r="14" spans="1:17" ht="19.5" customHeight="1" x14ac:dyDescent="0.3">
      <c r="B14" s="4">
        <v>10.5</v>
      </c>
      <c r="C14" s="4">
        <v>5</v>
      </c>
      <c r="D14" s="4">
        <v>9</v>
      </c>
      <c r="E14" s="4">
        <v>8.5</v>
      </c>
      <c r="F14" s="4">
        <v>11</v>
      </c>
      <c r="M14" s="5">
        <f t="shared" si="1"/>
        <v>0.24173611111111157</v>
      </c>
      <c r="N14" s="5">
        <f t="shared" si="2"/>
        <v>35.900069444444448</v>
      </c>
      <c r="O14" s="5">
        <f t="shared" si="3"/>
        <v>3.9667361111111128</v>
      </c>
      <c r="P14" s="5">
        <f t="shared" si="4"/>
        <v>6.2084027777777804</v>
      </c>
      <c r="Q14" s="5">
        <f t="shared" si="5"/>
        <v>6.9444444444436543E-5</v>
      </c>
    </row>
    <row r="15" spans="1:17" ht="19.5" customHeight="1" x14ac:dyDescent="0.3">
      <c r="A15" s="2" t="s">
        <v>0</v>
      </c>
      <c r="B15" s="9">
        <f>AVERAGE(B3:B14)</f>
        <v>11.583333333333334</v>
      </c>
      <c r="C15" s="9">
        <f>AVERAGE(C3:C14)</f>
        <v>9.625</v>
      </c>
      <c r="D15" s="9">
        <f>AVERAGE(D3:D14)</f>
        <v>10.333333333333334</v>
      </c>
      <c r="E15" s="9">
        <f>AVERAGE(E3:E14)</f>
        <v>11.125</v>
      </c>
      <c r="F15" s="9">
        <f>AVERAGE(F3:F14)</f>
        <v>12.291666666666666</v>
      </c>
    </row>
    <row r="16" spans="1:17" ht="19.5" customHeight="1" x14ac:dyDescent="0.3">
      <c r="A16" s="2" t="s">
        <v>1</v>
      </c>
      <c r="B16" s="9">
        <f>_xlfn.STDEV.S(B3:B14)</f>
        <v>3.4695646395302675</v>
      </c>
      <c r="C16" s="9">
        <f>_xlfn.STDEV.S(C3:C14)</f>
        <v>2.42266757559063</v>
      </c>
      <c r="D16" s="9">
        <f>_xlfn.STDEV.S(D3:D14)</f>
        <v>1.9578900207451235</v>
      </c>
      <c r="E16" s="9">
        <f>_xlfn.STDEV.S(E3:E14)</f>
        <v>3.1197683480435763</v>
      </c>
      <c r="F16" s="9">
        <f>_xlfn.STDEV.S(F3:F14)</f>
        <v>2.8719516118148767</v>
      </c>
      <c r="L16" s="2" t="s">
        <v>13</v>
      </c>
      <c r="M16" s="5">
        <f>SUM(M3:Q14)</f>
        <v>489.24583333333334</v>
      </c>
    </row>
    <row r="17" spans="1:13" ht="19.5" customHeight="1" x14ac:dyDescent="0.3">
      <c r="A17" s="2" t="s">
        <v>15</v>
      </c>
      <c r="B17" s="9">
        <f>B16^2</f>
        <v>12.037878787878794</v>
      </c>
      <c r="C17" s="9">
        <f t="shared" ref="C17:F17" si="6">C16^2</f>
        <v>5.8693181818181808</v>
      </c>
      <c r="D17" s="9">
        <f t="shared" si="6"/>
        <v>3.8333333333333401</v>
      </c>
      <c r="E17" s="9">
        <f t="shared" si="6"/>
        <v>9.732954545454545</v>
      </c>
      <c r="F17" s="9">
        <f t="shared" si="6"/>
        <v>8.2481060606060677</v>
      </c>
      <c r="L17" s="2"/>
      <c r="M17" s="5"/>
    </row>
    <row r="18" spans="1:13" ht="19.5" customHeight="1" x14ac:dyDescent="0.3">
      <c r="A18" s="2" t="s">
        <v>2</v>
      </c>
      <c r="B18" s="14">
        <v>12</v>
      </c>
      <c r="C18" s="14">
        <v>12</v>
      </c>
      <c r="D18" s="14">
        <v>12</v>
      </c>
      <c r="E18" s="14">
        <v>12</v>
      </c>
      <c r="F18" s="14">
        <v>12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Pepperdine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Strong, David</dc:creator>
  <cp:lastModifiedBy>Strong, David</cp:lastModifiedBy>
  <dcterms:created xsi:type="dcterms:W3CDTF">2016-03-30T17:16:07Z</dcterms:created>
  <dcterms:modified xsi:type="dcterms:W3CDTF">2018-04-05T15:24:23Z</dcterms:modified>
</cp:coreProperties>
</file>